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urrutia\Desktop\"/>
    </mc:Choice>
  </mc:AlternateContent>
  <xr:revisionPtr revIDLastSave="0" documentId="8_{67758F19-C5C1-4C79-A63C-080BECA8AF31}" xr6:coauthVersionLast="47" xr6:coauthVersionMax="47" xr10:uidLastSave="{00000000-0000-0000-0000-000000000000}"/>
  <bookViews>
    <workbookView xWindow="-120" yWindow="-120" windowWidth="29040" windowHeight="15720" xr2:uid="{661B91F9-6733-475B-9A05-F4E7D134DA39}"/>
  </bookViews>
  <sheets>
    <sheet name="Sheet1" sheetId="1" r:id="rId1"/>
  </sheets>
  <definedNames>
    <definedName name="_xlnm._FilterDatabase" localSheetId="0" hidden="1">Sheet1!$J$1:$M$25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D8" i="1" s="1"/>
  <c r="F26" i="1"/>
  <c r="C26" i="1"/>
  <c r="C27" i="1" s="1"/>
  <c r="C22" i="1"/>
  <c r="B12" i="1"/>
  <c r="F27" i="1" l="1"/>
  <c r="E8" i="1"/>
  <c r="F30" i="1" l="1"/>
  <c r="F29" i="1"/>
  <c r="F28" i="1"/>
  <c r="C12" i="1"/>
  <c r="F25" i="1"/>
  <c r="F24" i="1"/>
  <c r="F23" i="1"/>
  <c r="D12" i="1" l="1"/>
  <c r="F22" i="1" s="1"/>
  <c r="F21" i="1"/>
  <c r="E12" i="1" l="1"/>
</calcChain>
</file>

<file path=xl/sharedStrings.xml><?xml version="1.0" encoding="utf-8"?>
<sst xmlns="http://schemas.openxmlformats.org/spreadsheetml/2006/main" count="96" uniqueCount="51">
  <si>
    <t>INSTRUCTIONS</t>
  </si>
  <si>
    <t>Object Code</t>
  </si>
  <si>
    <t>Fringe Rate Group</t>
  </si>
  <si>
    <t>Fringe Rate</t>
  </si>
  <si>
    <t>Fringe Obj Code</t>
  </si>
  <si>
    <t>1. Select Object Code from drop down for both the From and To rows (Cells A8 &amp; A12). Fringe rate will automatically populate in Column B.</t>
  </si>
  <si>
    <t>Faculty</t>
  </si>
  <si>
    <t>2. Enter salary amount you would like to move in the "TO BA AMOUNT" field (Cell C8, highlighted green)</t>
  </si>
  <si>
    <t>3. The amounts you need to enter in the Budget Amendment in KFS will now be populated in Column C</t>
  </si>
  <si>
    <t>Staff</t>
  </si>
  <si>
    <t>TO:</t>
  </si>
  <si>
    <t>(Debit)</t>
  </si>
  <si>
    <t>To Object Code</t>
  </si>
  <si>
    <t>TO BA AMOUNT</t>
  </si>
  <si>
    <t>Fringe Amount</t>
  </si>
  <si>
    <t>Total</t>
  </si>
  <si>
    <t>Limited</t>
  </si>
  <si>
    <t>FROM:</t>
  </si>
  <si>
    <t>(Credit)</t>
  </si>
  <si>
    <t>Legislated</t>
  </si>
  <si>
    <t>From Object Code</t>
  </si>
  <si>
    <t>FROM BA AMOUNT</t>
  </si>
  <si>
    <t>Labor and Assistance</t>
  </si>
  <si>
    <t>N/A</t>
  </si>
  <si>
    <t>Pending Entries:</t>
  </si>
  <si>
    <t>Row</t>
  </si>
  <si>
    <t>Fiscal Year</t>
  </si>
  <si>
    <t>BalanceType</t>
  </si>
  <si>
    <t>Obj Type</t>
  </si>
  <si>
    <t>Amount</t>
  </si>
  <si>
    <t>Debit/Credit</t>
  </si>
  <si>
    <t>1</t>
  </si>
  <si>
    <t>CB</t>
  </si>
  <si>
    <t>EX</t>
  </si>
  <si>
    <t>2</t>
  </si>
  <si>
    <t>3</t>
  </si>
  <si>
    <t>0221</t>
  </si>
  <si>
    <t>IN</t>
  </si>
  <si>
    <t>4</t>
  </si>
  <si>
    <t>AC</t>
  </si>
  <si>
    <t>Credit</t>
  </si>
  <si>
    <t>5</t>
  </si>
  <si>
    <t>6100</t>
  </si>
  <si>
    <t>AS</t>
  </si>
  <si>
    <t>Debit</t>
  </si>
  <si>
    <t>6</t>
  </si>
  <si>
    <t>7</t>
  </si>
  <si>
    <t>8</t>
  </si>
  <si>
    <t>9</t>
  </si>
  <si>
    <t>10</t>
  </si>
  <si>
    <t>=A12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</si>
</sst>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0" xfId="0" applyAlignment="1">
      <alignment horizontal="left" indent="1"/>
    </xf>
    <xf numFmtId="0" fontId="0" fillId="0" borderId="1" xfId="0" applyBorder="1"/>
    <xf numFmtId="164" fontId="0" fillId="0" borderId="1" xfId="0" applyNumberFormat="1" applyBorder="1"/>
    <xf numFmtId="0" fontId="3" fillId="0" borderId="0" xfId="0" applyFont="1" applyAlignment="1">
      <alignment horizontal="left" indent="1"/>
    </xf>
    <xf numFmtId="49" fontId="0" fillId="0" borderId="0" xfId="0" applyNumberFormat="1"/>
    <xf numFmtId="164" fontId="2" fillId="0" borderId="0" xfId="0" applyNumberFormat="1" applyFont="1"/>
    <xf numFmtId="9" fontId="4" fillId="0" borderId="2" xfId="0" applyNumberFormat="1" applyFont="1" applyBorder="1"/>
    <xf numFmtId="0" fontId="0" fillId="0" borderId="3" xfId="0" applyBorder="1"/>
    <xf numFmtId="0" fontId="0" fillId="2" borderId="0" xfId="0" applyFill="1" applyProtection="1">
      <protection locked="0"/>
    </xf>
    <xf numFmtId="164" fontId="0" fillId="0" borderId="0" xfId="2" applyNumberFormat="1" applyFont="1"/>
    <xf numFmtId="44" fontId="0" fillId="2" borderId="3" xfId="1" applyFont="1" applyFill="1" applyBorder="1" applyProtection="1">
      <protection locked="0"/>
    </xf>
    <xf numFmtId="44" fontId="0" fillId="0" borderId="0" xfId="0" applyNumberFormat="1"/>
    <xf numFmtId="0" fontId="0" fillId="0" borderId="0" xfId="0" applyProtection="1">
      <protection locked="0"/>
    </xf>
    <xf numFmtId="164" fontId="0" fillId="0" borderId="0" xfId="2" applyNumberFormat="1" applyFont="1" applyFill="1"/>
    <xf numFmtId="44" fontId="0" fillId="0" borderId="3" xfId="1" applyFont="1" applyFill="1" applyBorder="1" applyProtection="1">
      <protection locked="0"/>
    </xf>
    <xf numFmtId="0" fontId="2" fillId="0" borderId="3" xfId="0" applyFont="1" applyBorder="1"/>
    <xf numFmtId="0" fontId="4" fillId="0" borderId="3" xfId="0" applyFont="1" applyBorder="1"/>
    <xf numFmtId="44" fontId="0" fillId="0" borderId="4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44" fontId="0" fillId="0" borderId="0" xfId="1" applyFont="1"/>
    <xf numFmtId="0" fontId="3" fillId="0" borderId="5" xfId="0" applyFont="1" applyBorder="1"/>
    <xf numFmtId="0" fontId="3" fillId="0" borderId="6" xfId="0" applyFont="1" applyBorder="1"/>
    <xf numFmtId="44" fontId="3" fillId="0" borderId="6" xfId="1" applyFont="1" applyBorder="1"/>
    <xf numFmtId="0" fontId="3" fillId="0" borderId="7" xfId="0" applyFont="1" applyBorder="1"/>
    <xf numFmtId="49" fontId="0" fillId="0" borderId="8" xfId="0" applyNumberFormat="1" applyBorder="1"/>
    <xf numFmtId="49" fontId="0" fillId="0" borderId="0" xfId="0" applyNumberFormat="1" applyAlignment="1">
      <alignment horizontal="center"/>
    </xf>
    <xf numFmtId="0" fontId="0" fillId="0" borderId="9" xfId="0" applyBorder="1"/>
    <xf numFmtId="0" fontId="0" fillId="0" borderId="0" xfId="0" applyAlignment="1">
      <alignment horizontal="center"/>
    </xf>
    <xf numFmtId="49" fontId="0" fillId="0" borderId="10" xfId="0" applyNumberFormat="1" applyBorder="1"/>
    <xf numFmtId="0" fontId="0" fillId="0" borderId="11" xfId="0" applyBorder="1"/>
    <xf numFmtId="49" fontId="0" fillId="0" borderId="11" xfId="0" applyNumberFormat="1" applyBorder="1" applyAlignment="1">
      <alignment horizontal="center"/>
    </xf>
    <xf numFmtId="44" fontId="0" fillId="0" borderId="11" xfId="0" applyNumberFormat="1" applyBorder="1"/>
    <xf numFmtId="0" fontId="0" fillId="0" borderId="12" xfId="0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CF836-EE20-4753-989A-0D194BEAF2CF}">
  <dimension ref="A1:M32"/>
  <sheetViews>
    <sheetView tabSelected="1" topLeftCell="A4" workbookViewId="0">
      <selection activeCell="A13" sqref="A13"/>
    </sheetView>
  </sheetViews>
  <sheetFormatPr defaultRowHeight="15" x14ac:dyDescent="0.25"/>
  <cols>
    <col min="1" max="1" width="16.5703125" customWidth="1"/>
    <col min="2" max="2" width="12.42578125" customWidth="1"/>
    <col min="3" max="3" width="18.42578125" bestFit="1" customWidth="1"/>
    <col min="4" max="4" width="13.85546875" bestFit="1" customWidth="1"/>
    <col min="5" max="5" width="15.7109375" customWidth="1"/>
    <col min="6" max="6" width="14.7109375" customWidth="1"/>
    <col min="7" max="7" width="14.85546875" customWidth="1"/>
    <col min="9" max="9" width="23.28515625" customWidth="1"/>
    <col min="10" max="10" width="11.28515625" customWidth="1"/>
    <col min="11" max="11" width="35.85546875" bestFit="1" customWidth="1"/>
    <col min="12" max="12" width="15.7109375" bestFit="1" customWidth="1"/>
    <col min="13" max="13" width="15.28515625" bestFit="1" customWidth="1"/>
  </cols>
  <sheetData>
    <row r="1" spans="1:13" x14ac:dyDescent="0.25">
      <c r="A1" s="1" t="s">
        <v>0</v>
      </c>
      <c r="J1" s="2" t="s">
        <v>1</v>
      </c>
      <c r="K1" s="2" t="s">
        <v>2</v>
      </c>
      <c r="L1" s="2" t="s">
        <v>3</v>
      </c>
      <c r="M1" s="2" t="s">
        <v>4</v>
      </c>
    </row>
    <row r="2" spans="1:13" ht="15" customHeight="1" x14ac:dyDescent="0.25">
      <c r="A2" s="3" t="s">
        <v>5</v>
      </c>
      <c r="J2" s="4">
        <v>1011</v>
      </c>
      <c r="K2" s="4" t="s">
        <v>6</v>
      </c>
      <c r="L2" s="5">
        <v>0.308</v>
      </c>
      <c r="M2" s="4">
        <v>2740</v>
      </c>
    </row>
    <row r="3" spans="1:13" ht="15" customHeight="1" x14ac:dyDescent="0.25">
      <c r="A3" s="3" t="s">
        <v>7</v>
      </c>
      <c r="J3" s="4">
        <v>1012</v>
      </c>
      <c r="K3" s="4" t="s">
        <v>6</v>
      </c>
      <c r="L3" s="5">
        <v>0.308</v>
      </c>
      <c r="M3" s="4">
        <v>2740</v>
      </c>
    </row>
    <row r="4" spans="1:13" ht="15" customHeight="1" x14ac:dyDescent="0.25">
      <c r="A4" s="3" t="s">
        <v>8</v>
      </c>
      <c r="J4" s="4">
        <v>1013</v>
      </c>
      <c r="K4" s="4" t="s">
        <v>9</v>
      </c>
      <c r="L4" s="5">
        <v>0.36199999999999999</v>
      </c>
      <c r="M4" s="4">
        <v>2742</v>
      </c>
    </row>
    <row r="5" spans="1:13" ht="16.5" customHeight="1" x14ac:dyDescent="0.25">
      <c r="J5" s="4">
        <v>1014</v>
      </c>
      <c r="K5" s="4" t="s">
        <v>9</v>
      </c>
      <c r="L5" s="5">
        <v>0.36199999999999999</v>
      </c>
      <c r="M5" s="4">
        <v>2742</v>
      </c>
    </row>
    <row r="6" spans="1:13" ht="28.5" customHeight="1" x14ac:dyDescent="0.25">
      <c r="A6" s="6" t="s">
        <v>10</v>
      </c>
      <c r="B6" s="7"/>
      <c r="C6" s="8" t="s">
        <v>11</v>
      </c>
      <c r="J6" s="4">
        <v>1015</v>
      </c>
      <c r="K6" s="4" t="s">
        <v>6</v>
      </c>
      <c r="L6" s="5">
        <v>0.308</v>
      </c>
      <c r="M6" s="4">
        <v>2740</v>
      </c>
    </row>
    <row r="7" spans="1:13" ht="28.5" customHeight="1" x14ac:dyDescent="0.25">
      <c r="A7" s="1" t="s">
        <v>12</v>
      </c>
      <c r="B7" s="1" t="s">
        <v>3</v>
      </c>
      <c r="C7" s="9" t="s">
        <v>13</v>
      </c>
      <c r="D7" s="1" t="s">
        <v>14</v>
      </c>
      <c r="E7" s="1" t="s">
        <v>15</v>
      </c>
      <c r="J7" s="10">
        <v>1016</v>
      </c>
      <c r="K7" s="4" t="s">
        <v>6</v>
      </c>
      <c r="L7" s="5">
        <v>0.308</v>
      </c>
      <c r="M7" s="4">
        <v>2740</v>
      </c>
    </row>
    <row r="8" spans="1:13" ht="28.5" customHeight="1" x14ac:dyDescent="0.25">
      <c r="A8" s="11"/>
      <c r="B8" s="12" t="e">
        <f>VLOOKUP(A8,$J$1:$L$25,3,0)</f>
        <v>#N/A</v>
      </c>
      <c r="C8" s="13"/>
      <c r="D8" s="14" t="e">
        <f>C8*B8</f>
        <v>#N/A</v>
      </c>
      <c r="E8" s="14" t="e">
        <f>C8+D8</f>
        <v>#N/A</v>
      </c>
      <c r="J8" s="4">
        <v>1018</v>
      </c>
      <c r="K8" s="4" t="s">
        <v>6</v>
      </c>
      <c r="L8" s="5">
        <v>0.308</v>
      </c>
      <c r="M8" s="4">
        <v>2740</v>
      </c>
    </row>
    <row r="9" spans="1:13" ht="28.5" customHeight="1" x14ac:dyDescent="0.25">
      <c r="A9" s="15"/>
      <c r="B9" s="16"/>
      <c r="C9" s="17"/>
      <c r="D9" s="14"/>
      <c r="E9" s="14"/>
      <c r="J9" s="4">
        <v>1020</v>
      </c>
      <c r="K9" s="4" t="s">
        <v>16</v>
      </c>
      <c r="L9" s="5">
        <v>0.221</v>
      </c>
      <c r="M9" s="4">
        <v>2744</v>
      </c>
    </row>
    <row r="10" spans="1:13" x14ac:dyDescent="0.25">
      <c r="A10" s="6" t="s">
        <v>17</v>
      </c>
      <c r="C10" s="18" t="s">
        <v>18</v>
      </c>
      <c r="J10" s="4">
        <v>1099</v>
      </c>
      <c r="K10" s="4" t="s">
        <v>19</v>
      </c>
      <c r="L10" s="5">
        <v>5.8999999999999997E-2</v>
      </c>
      <c r="M10" s="4">
        <v>2746</v>
      </c>
    </row>
    <row r="11" spans="1:13" x14ac:dyDescent="0.25">
      <c r="A11" s="1" t="s">
        <v>20</v>
      </c>
      <c r="B11" s="1" t="s">
        <v>3</v>
      </c>
      <c r="C11" s="19" t="s">
        <v>21</v>
      </c>
      <c r="D11" s="1" t="s">
        <v>14</v>
      </c>
      <c r="E11" s="1" t="s">
        <v>15</v>
      </c>
      <c r="J11" s="4">
        <v>2000</v>
      </c>
      <c r="K11" s="4" t="s">
        <v>22</v>
      </c>
      <c r="L11" s="5">
        <v>0</v>
      </c>
      <c r="M11" s="4" t="s">
        <v>23</v>
      </c>
    </row>
    <row r="12" spans="1:13" ht="17.25" customHeight="1" x14ac:dyDescent="0.25">
      <c r="A12" s="11"/>
      <c r="B12" s="12" t="e">
        <f>VLOOKUP(A12,$J$1:$L$25,3,0)</f>
        <v>#N/A</v>
      </c>
      <c r="C12" s="20" t="e">
        <f>E8/(1+B12)</f>
        <v>#N/A</v>
      </c>
      <c r="D12" s="14" t="e">
        <f>C12*B12</f>
        <v>#N/A</v>
      </c>
      <c r="E12" s="14" t="e">
        <f>C12+D12</f>
        <v>#N/A</v>
      </c>
      <c r="J12" s="4">
        <v>2067</v>
      </c>
      <c r="K12" s="4" t="s">
        <v>16</v>
      </c>
      <c r="L12" s="5">
        <v>0.221</v>
      </c>
      <c r="M12" s="4">
        <v>2744</v>
      </c>
    </row>
    <row r="13" spans="1:13" ht="17.25" customHeight="1" x14ac:dyDescent="0.25">
      <c r="A13" s="15"/>
      <c r="B13" s="12"/>
      <c r="C13" s="14"/>
      <c r="D13" s="14"/>
      <c r="E13" s="14"/>
      <c r="J13" s="4">
        <v>2068</v>
      </c>
      <c r="K13" s="4" t="s">
        <v>16</v>
      </c>
      <c r="L13" s="5">
        <v>0.221</v>
      </c>
      <c r="M13" s="4">
        <v>2744</v>
      </c>
    </row>
    <row r="14" spans="1:13" x14ac:dyDescent="0.25">
      <c r="J14" s="4">
        <v>2069</v>
      </c>
      <c r="K14" s="4" t="s">
        <v>16</v>
      </c>
      <c r="L14" s="5">
        <v>0.221</v>
      </c>
      <c r="M14" s="4">
        <v>2744</v>
      </c>
    </row>
    <row r="15" spans="1:13" x14ac:dyDescent="0.25">
      <c r="J15" s="4">
        <v>2071</v>
      </c>
      <c r="K15" s="4" t="s">
        <v>19</v>
      </c>
      <c r="L15" s="5">
        <v>5.8999999999999997E-2</v>
      </c>
      <c r="M15" s="4">
        <v>2746</v>
      </c>
    </row>
    <row r="16" spans="1:13" x14ac:dyDescent="0.25">
      <c r="J16" s="4">
        <v>2072</v>
      </c>
      <c r="K16" s="4" t="s">
        <v>16</v>
      </c>
      <c r="L16" s="5">
        <v>0.221</v>
      </c>
      <c r="M16" s="4">
        <v>2744</v>
      </c>
    </row>
    <row r="17" spans="1:13" x14ac:dyDescent="0.25">
      <c r="J17" s="4">
        <v>2073</v>
      </c>
      <c r="K17" s="4" t="s">
        <v>16</v>
      </c>
      <c r="L17" s="5">
        <v>0.221</v>
      </c>
      <c r="M17" s="4">
        <v>2744</v>
      </c>
    </row>
    <row r="18" spans="1:13" x14ac:dyDescent="0.25">
      <c r="C18" s="21"/>
      <c r="J18" s="4">
        <v>2074</v>
      </c>
      <c r="K18" s="4" t="s">
        <v>19</v>
      </c>
      <c r="L18" s="5">
        <v>5.8999999999999997E-2</v>
      </c>
      <c r="M18" s="4">
        <v>2746</v>
      </c>
    </row>
    <row r="19" spans="1:13" x14ac:dyDescent="0.25">
      <c r="A19" s="1" t="s">
        <v>24</v>
      </c>
      <c r="C19" s="22"/>
      <c r="D19" s="23"/>
      <c r="J19" s="4">
        <v>2075</v>
      </c>
      <c r="K19" s="4" t="s">
        <v>19</v>
      </c>
      <c r="L19" s="5">
        <v>5.8999999999999997E-2</v>
      </c>
      <c r="M19" s="4">
        <v>2746</v>
      </c>
    </row>
    <row r="20" spans="1:13" x14ac:dyDescent="0.25">
      <c r="A20" s="24" t="s">
        <v>25</v>
      </c>
      <c r="B20" s="25" t="s">
        <v>26</v>
      </c>
      <c r="C20" s="26" t="s">
        <v>1</v>
      </c>
      <c r="D20" s="25" t="s">
        <v>27</v>
      </c>
      <c r="E20" s="25" t="s">
        <v>28</v>
      </c>
      <c r="F20" s="25" t="s">
        <v>29</v>
      </c>
      <c r="G20" s="27" t="s">
        <v>30</v>
      </c>
      <c r="J20" s="4">
        <v>2080</v>
      </c>
      <c r="K20" s="4" t="s">
        <v>19</v>
      </c>
      <c r="L20" s="5">
        <v>5.8999999999999997E-2</v>
      </c>
      <c r="M20" s="4">
        <v>2746</v>
      </c>
    </row>
    <row r="21" spans="1:13" x14ac:dyDescent="0.25">
      <c r="A21" s="28" t="s">
        <v>31</v>
      </c>
      <c r="B21">
        <v>2025</v>
      </c>
      <c r="C21" s="29" t="s">
        <v>50</v>
      </c>
      <c r="D21" t="s">
        <v>32</v>
      </c>
      <c r="E21" t="s">
        <v>33</v>
      </c>
      <c r="F21" s="14" t="e">
        <f>C12</f>
        <v>#N/A</v>
      </c>
      <c r="G21" s="30"/>
      <c r="J21" s="4">
        <v>2081</v>
      </c>
      <c r="K21" s="4" t="s">
        <v>19</v>
      </c>
      <c r="L21" s="5">
        <v>5.8999999999999997E-2</v>
      </c>
      <c r="M21" s="4">
        <v>2746</v>
      </c>
    </row>
    <row r="22" spans="1:13" x14ac:dyDescent="0.25">
      <c r="A22" s="28" t="s">
        <v>34</v>
      </c>
      <c r="B22">
        <v>2025</v>
      </c>
      <c r="C22" s="31" t="e">
        <f>VLOOKUP(C21,$J$1:$M$25,4,0)</f>
        <v>#N/A</v>
      </c>
      <c r="D22" t="s">
        <v>32</v>
      </c>
      <c r="E22" t="s">
        <v>33</v>
      </c>
      <c r="F22" s="14" t="e">
        <f>D12</f>
        <v>#N/A</v>
      </c>
      <c r="G22" s="30"/>
      <c r="J22" s="4">
        <v>2090</v>
      </c>
      <c r="K22" s="4" t="s">
        <v>16</v>
      </c>
      <c r="L22" s="5">
        <v>0.221</v>
      </c>
      <c r="M22" s="4">
        <v>2744</v>
      </c>
    </row>
    <row r="23" spans="1:13" x14ac:dyDescent="0.25">
      <c r="A23" s="28" t="s">
        <v>35</v>
      </c>
      <c r="B23">
        <v>2025</v>
      </c>
      <c r="C23" s="29" t="s">
        <v>36</v>
      </c>
      <c r="D23" t="s">
        <v>32</v>
      </c>
      <c r="E23" t="s">
        <v>37</v>
      </c>
      <c r="F23" s="14" t="e">
        <f>E8</f>
        <v>#N/A</v>
      </c>
      <c r="G23" s="30"/>
      <c r="J23" s="4">
        <v>2099</v>
      </c>
      <c r="K23" s="4" t="s">
        <v>19</v>
      </c>
      <c r="L23" s="5">
        <v>5.8999999999999997E-2</v>
      </c>
      <c r="M23" s="4">
        <v>2746</v>
      </c>
    </row>
    <row r="24" spans="1:13" x14ac:dyDescent="0.25">
      <c r="A24" s="28" t="s">
        <v>38</v>
      </c>
      <c r="B24">
        <v>2025</v>
      </c>
      <c r="C24" s="29" t="s">
        <v>36</v>
      </c>
      <c r="D24" t="s">
        <v>39</v>
      </c>
      <c r="E24" t="s">
        <v>37</v>
      </c>
      <c r="F24" s="14" t="e">
        <f>E8</f>
        <v>#N/A</v>
      </c>
      <c r="G24" s="30" t="s">
        <v>40</v>
      </c>
      <c r="J24" s="4">
        <v>2100</v>
      </c>
      <c r="K24" s="4" t="s">
        <v>19</v>
      </c>
      <c r="L24" s="5">
        <v>5.8999999999999997E-2</v>
      </c>
      <c r="M24" s="4">
        <v>2746</v>
      </c>
    </row>
    <row r="25" spans="1:13" x14ac:dyDescent="0.25">
      <c r="A25" s="28" t="s">
        <v>41</v>
      </c>
      <c r="B25">
        <v>2025</v>
      </c>
      <c r="C25" s="29" t="s">
        <v>42</v>
      </c>
      <c r="D25" t="s">
        <v>39</v>
      </c>
      <c r="E25" t="s">
        <v>43</v>
      </c>
      <c r="F25" s="14" t="e">
        <f>E8</f>
        <v>#N/A</v>
      </c>
      <c r="G25" s="30" t="s">
        <v>44</v>
      </c>
      <c r="J25" s="4">
        <v>2120</v>
      </c>
      <c r="K25" s="4" t="s">
        <v>19</v>
      </c>
      <c r="L25" s="5">
        <v>5.8999999999999997E-2</v>
      </c>
      <c r="M25" s="4">
        <v>2746</v>
      </c>
    </row>
    <row r="26" spans="1:13" x14ac:dyDescent="0.25">
      <c r="A26" s="28" t="s">
        <v>45</v>
      </c>
      <c r="B26">
        <v>2025</v>
      </c>
      <c r="C26" s="31">
        <f>A8</f>
        <v>0</v>
      </c>
      <c r="D26" t="s">
        <v>32</v>
      </c>
      <c r="E26" t="s">
        <v>33</v>
      </c>
      <c r="F26" s="14">
        <f>C8</f>
        <v>0</v>
      </c>
      <c r="G26" s="30"/>
    </row>
    <row r="27" spans="1:13" x14ac:dyDescent="0.25">
      <c r="A27" s="28" t="s">
        <v>46</v>
      </c>
      <c r="B27">
        <v>2025</v>
      </c>
      <c r="C27" s="31" t="e">
        <f>VLOOKUP(C26,$J$1:$M$25,4,0)</f>
        <v>#N/A</v>
      </c>
      <c r="D27" t="s">
        <v>32</v>
      </c>
      <c r="E27" t="s">
        <v>33</v>
      </c>
      <c r="F27" s="14" t="e">
        <f>D8</f>
        <v>#N/A</v>
      </c>
      <c r="G27" s="30"/>
    </row>
    <row r="28" spans="1:13" x14ac:dyDescent="0.25">
      <c r="A28" s="28" t="s">
        <v>47</v>
      </c>
      <c r="B28">
        <v>2025</v>
      </c>
      <c r="C28" s="29" t="s">
        <v>36</v>
      </c>
      <c r="D28" t="s">
        <v>32</v>
      </c>
      <c r="E28" t="s">
        <v>37</v>
      </c>
      <c r="F28" s="14" t="e">
        <f>E8</f>
        <v>#N/A</v>
      </c>
      <c r="G28" s="30"/>
    </row>
    <row r="29" spans="1:13" x14ac:dyDescent="0.25">
      <c r="A29" s="28" t="s">
        <v>48</v>
      </c>
      <c r="B29">
        <v>2025</v>
      </c>
      <c r="C29" s="29" t="s">
        <v>36</v>
      </c>
      <c r="D29" t="s">
        <v>39</v>
      </c>
      <c r="E29" t="s">
        <v>37</v>
      </c>
      <c r="F29" s="14" t="e">
        <f>E8</f>
        <v>#N/A</v>
      </c>
      <c r="G29" s="30" t="s">
        <v>44</v>
      </c>
    </row>
    <row r="30" spans="1:13" x14ac:dyDescent="0.25">
      <c r="A30" s="32" t="s">
        <v>49</v>
      </c>
      <c r="B30">
        <v>2025</v>
      </c>
      <c r="C30" s="34" t="s">
        <v>42</v>
      </c>
      <c r="D30" s="33" t="s">
        <v>39</v>
      </c>
      <c r="E30" s="33" t="s">
        <v>43</v>
      </c>
      <c r="F30" s="35" t="e">
        <f>E8</f>
        <v>#N/A</v>
      </c>
      <c r="G30" s="36" t="s">
        <v>40</v>
      </c>
    </row>
    <row r="32" spans="1:13" x14ac:dyDescent="0.25">
      <c r="D32" s="14"/>
    </row>
  </sheetData>
  <sheetProtection algorithmName="SHA-512" hashValue="Flbj5WOutqtGRNZMVD5hojtGMfrNBct0Qqn+a7tPmMoAQabNQp2jrkb2g+98Crtz0elKe9sxxkcmF80Bu17GZA==" saltValue="FTkLeTNXT4iLBvKXIc89pQ==" spinCount="100000" sheet="1" objects="1" scenarios="1" selectLockedCells="1"/>
  <autoFilter ref="J1:M25" xr:uid="{6A9CF836-EE20-4753-989A-0D194BEAF2CF}"/>
  <dataValidations count="2">
    <dataValidation type="list" allowBlank="1" showInputMessage="1" showErrorMessage="1" sqref="A12 A8:A9" xr:uid="{7C5B6B00-7E43-494E-91C6-4602CC828F4E}">
      <formula1>$J$2:$J$25</formula1>
    </dataValidation>
    <dataValidation type="list" allowBlank="1" showInputMessage="1" showErrorMessage="1" sqref="A13" xr:uid="{EFE1A21D-DF78-4F64-A226-A1D9FD3985AE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McPherson Ruf</dc:creator>
  <cp:lastModifiedBy>Andrea D Urrutia</cp:lastModifiedBy>
  <dcterms:created xsi:type="dcterms:W3CDTF">2024-09-09T16:02:25Z</dcterms:created>
  <dcterms:modified xsi:type="dcterms:W3CDTF">2024-10-11T18:40:23Z</dcterms:modified>
</cp:coreProperties>
</file>